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5CEEC9CE-399F-43E7-AD74-5571ED704EDE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<sst xmlns="http://schemas.openxmlformats.org/spreadsheetml/2006/main" count="298" uniqueCount="209">
  <si>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</si>
  <si>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</si>
  <si>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</si>
  <si>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</si>
  <si>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</si>
  <si>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</si>
  <si>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</si>
  <si>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</si>
  <si>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</si>
  <si>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</si>
  <si>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Taylor &amp; Francis Group</t>
  </si>
  <si>
    <t>Emerald Publishing Limited</t>
  </si>
  <si>
    <t>H1-970.9</t>
  </si>
  <si>
    <t>Sports-Economic aspects.</t>
  </si>
  <si>
    <t>Lexington Books</t>
  </si>
  <si>
    <t>Sports administration.</t>
  </si>
  <si>
    <t>Palgrave Macmillan UK</t>
  </si>
  <si>
    <t>John Wiley &amp; Sons, Incorporated</t>
  </si>
  <si>
    <t>Bloomsbury Publishing Plc</t>
  </si>
  <si>
    <t>Oxford University Press, Incorporated</t>
  </si>
  <si>
    <t>Palgrave Macmillan US</t>
  </si>
  <si>
    <t>BRILL</t>
  </si>
  <si>
    <t>ABC-CLIO, LLC</t>
  </si>
  <si>
    <t>Springer International Publishing AG</t>
  </si>
  <si>
    <t>Springer</t>
  </si>
  <si>
    <t>Rowman &amp; Littlefield Publishers</t>
  </si>
  <si>
    <t>HF4999.2-6182</t>
  </si>
  <si>
    <t>CRC Press LLC</t>
  </si>
  <si>
    <t>SAGE Publications</t>
  </si>
  <si>
    <t>IGI Global</t>
  </si>
  <si>
    <t>Edward Elgar Publishing Limited</t>
  </si>
  <si>
    <t>Management Association, Information Resources</t>
  </si>
  <si>
    <t>HB71-74</t>
  </si>
  <si>
    <t>Sports Management</t>
  </si>
  <si>
    <t>Elite Youth Sport Policy and Management : A Comparative Analysis</t>
  </si>
  <si>
    <t>Kristiansen, Elsa;Parent, Milena M.;Houlihan, Barrie</t>
  </si>
  <si>
    <t>GV709.2.E45 2017</t>
  </si>
  <si>
    <t>Sports for children--Cross-cultural studies.</t>
  </si>
  <si>
    <t>Global Sport Management : Contemporary Issues and Inquiries</t>
  </si>
  <si>
    <t>Pitts, Brenda G.;Zhang, James J.</t>
  </si>
  <si>
    <t>GV713.G58 2017</t>
  </si>
  <si>
    <t>Sports and globalization</t>
  </si>
  <si>
    <t>Contemporary Sport Marketing : Global Perspectives</t>
  </si>
  <si>
    <t>Zhang, James J.;Pitts, Brenda G.</t>
  </si>
  <si>
    <t>GV716.C668 2017</t>
  </si>
  <si>
    <t>Sports--Marketing--Cross-cultural studies.</t>
  </si>
  <si>
    <t>Managing and Developing Community Sport</t>
  </si>
  <si>
    <t>Wilson, Rob;Platts, Chris</t>
  </si>
  <si>
    <t>GV713 .M3613 2018</t>
  </si>
  <si>
    <t>Sports administration. ; Sports-Social aspects. ; Physical education and training-Social aspects. ; Public health-Social aspects. ; Community development. ; Recreation centers-Management. ; Community centers-Management.</t>
  </si>
  <si>
    <t>Sports Innovation Management</t>
  </si>
  <si>
    <t>Ratten, Vanessa</t>
  </si>
  <si>
    <t>GV713.R388 2018</t>
  </si>
  <si>
    <t>Routledge Handbook of International Sport Business</t>
  </si>
  <si>
    <t>Dodds, Mark;Heisey, Kevin;Ahonen, Aila</t>
  </si>
  <si>
    <t>GV716.R688 2018</t>
  </si>
  <si>
    <t>Sports--Economic aspects--Cross-cultural studies.</t>
  </si>
  <si>
    <t>Human Resources in Sports : A Managerial Approach</t>
  </si>
  <si>
    <t>Jones &amp; Bartlett Learning, LLC</t>
  </si>
  <si>
    <t>Walton, Kelley;Tiell, Bonnie</t>
  </si>
  <si>
    <t>GV713.T58 2018</t>
  </si>
  <si>
    <t>Sports Management As an Emerging Economic Activity : Trends and Best Practices</t>
  </si>
  <si>
    <t>Peris-Ortiz, Marta;Álvarez-García, José;Del Río-Rama, María de la Cruz</t>
  </si>
  <si>
    <t>Sports administration--Economic aspects.</t>
  </si>
  <si>
    <t>Market Research Methods in the Sports Industry</t>
  </si>
  <si>
    <t>Serić, Neven;Ljubica, Jasenko</t>
  </si>
  <si>
    <t>HF5410-5417.5</t>
  </si>
  <si>
    <t>Sports-Research.</t>
  </si>
  <si>
    <t>Kids, Sports, and Concussion: a Guide for Coaches and Parents, 2nd Edition</t>
  </si>
  <si>
    <t>Meehan III, William Paul</t>
  </si>
  <si>
    <t>RC1218.C45 .M444 2018</t>
  </si>
  <si>
    <t>Sports injuries in children. ; Brain-Concussion. ; Child athletes-Wounds and injuries. ; Teenage athletes-Wounds and injuries.</t>
  </si>
  <si>
    <t>Sport Entrepreneurship : Developing and Sustaining an Entrepreneurial Sports Culture</t>
  </si>
  <si>
    <t>Sports-Economic aspects. ; Entrepreneurship. ; Industrial management.</t>
  </si>
  <si>
    <t>Sports Media, Marketing, and Management : Breakthroughs in Research and Practice</t>
  </si>
  <si>
    <t>GV567.5 .S77</t>
  </si>
  <si>
    <t>Communication in sports. ; Sports-Marketing. ; Sports administration. ; Mass media and sports. ; Social media.</t>
  </si>
  <si>
    <t>Global Sport Leaders : A Biographical Analysis of International Sport Management</t>
  </si>
  <si>
    <t>Bayle, Emmanuel;Clastres, Patrick</t>
  </si>
  <si>
    <t>Sports and globalization. ; Sports administration-History.</t>
  </si>
  <si>
    <t>The Palgrave Handbook on the Economics of Manipulation in Sport</t>
  </si>
  <si>
    <t>Breuer, Markus;Forrest, David</t>
  </si>
  <si>
    <t>Sports-Economic aspects-Handbooks, manuals, etc.</t>
  </si>
  <si>
    <t>Brand Platform in the Professional Sport Industry : Sustaining Growth Through Innovation</t>
  </si>
  <si>
    <t>Zheng, Jingxuan;Mason, Daniel S.</t>
  </si>
  <si>
    <t>Business. ; Industrial management.</t>
  </si>
  <si>
    <t>Fostering Innovative Cultures in Sport : Leadership, Innovation and Change</t>
  </si>
  <si>
    <t>Skinner, James;Smith, Aaron C. T.;Swanson, Steve</t>
  </si>
  <si>
    <t>Sports administration. ; Organizational behavior.</t>
  </si>
  <si>
    <t>Sports Analytics : Analysis, Visualisation and Decision Making in Sports Performance</t>
  </si>
  <si>
    <t>Jayal, Ambikesh;McRobert, Allistair;Oatley, Giles;O'Donoghue, Peter</t>
  </si>
  <si>
    <t>GV741 .J393 2018</t>
  </si>
  <si>
    <t>Sports-Statistical methods. ; Athletic ability.</t>
  </si>
  <si>
    <t>Golf Turf Management</t>
  </si>
  <si>
    <t>McCarty, Lambert</t>
  </si>
  <si>
    <t>SB433 .M33 2018</t>
  </si>
  <si>
    <t>Turf management. ; Turfgrasses. ; Golf courses-Maintenance.</t>
  </si>
  <si>
    <t>Reputational Challenges in Sport : Theory and Application</t>
  </si>
  <si>
    <t>Billings, Andrew C.;Coombs, W. Timothy;Brown, Kenon A.</t>
  </si>
  <si>
    <t>GV714 .R478 2018</t>
  </si>
  <si>
    <t>Sports-Public relations. ; Athletes-Public opinion.</t>
  </si>
  <si>
    <t>Digital Sports Journalism</t>
  </si>
  <si>
    <t>Lambert, Charles M.</t>
  </si>
  <si>
    <t>PN4784.S6 L36 2018</t>
  </si>
  <si>
    <t>Sports journalism. ; Online journalism.</t>
  </si>
  <si>
    <t>Women's Sports : What Everyone Needs to Know®</t>
  </si>
  <si>
    <t>Schultz, Jaime</t>
  </si>
  <si>
    <t>GV709 .S385 2018</t>
  </si>
  <si>
    <t>Sports for women. ; Sports-Sex differences. ; Sex discrimination in sports. ; Women athletes-Health and hygiene.</t>
  </si>
  <si>
    <t>Law, Ethics, and Integrity in the Sports Industry</t>
  </si>
  <si>
    <t>Margaritis, Konstantinos</t>
  </si>
  <si>
    <t>GV713 .L38</t>
  </si>
  <si>
    <t>Sports administration-Moral and ethical aspects. ; Sports-Moral and ethical aspects. ; Sports-Law and legislation. ; Sports-Economic aspects.</t>
  </si>
  <si>
    <t>Principles and Practice of Sport Management</t>
  </si>
  <si>
    <t>Masteralexis, Lisa P.;Barr, Carol A.;Hums, Mary</t>
  </si>
  <si>
    <t>GV713 .P756 2019</t>
  </si>
  <si>
    <t>The Other Classroom : The Essential Importance of High School Athletics</t>
  </si>
  <si>
    <t>Coffino, Michael J.</t>
  </si>
  <si>
    <t>Sport Teams, Fans, and Twitter : The Influence of Social Media on Relationships and Branding</t>
  </si>
  <si>
    <t>Watkins, Brandi</t>
  </si>
  <si>
    <t>GV568.3 .W385 2019</t>
  </si>
  <si>
    <t>Social media in sports. ; Sports spectators-Attitudes. ; Sports-Marketing. ; Branding (Marketing)</t>
  </si>
  <si>
    <t>Leveraging Disability Sport Events : Impacts, Promises, and Possibilities</t>
  </si>
  <si>
    <t>Misener, Laura;McPherson, Gayle;McGillivray, David;Legg, David</t>
  </si>
  <si>
    <t>GV712 .M574 2019</t>
  </si>
  <si>
    <t>Sports tournaments. ; Hosting of sporting events. ; Sports for people with disabilities.</t>
  </si>
  <si>
    <t>International Sports Betting : Integrity, Deviance, Governance and Policy</t>
  </si>
  <si>
    <t>Villeneuve, Jean-Patrick;Pasquier, Martial</t>
  </si>
  <si>
    <t>GV717 .I68 2019</t>
  </si>
  <si>
    <t>Sports betting. ; Sports-Corrupt practices. ; Sports-Law and legislation. ; Gambling-Social aspects.</t>
  </si>
  <si>
    <t>Power, Legal Authority and Legitimacy in the Regulation of International Sport</t>
  </si>
  <si>
    <t>Freeburn, Lloyd</t>
  </si>
  <si>
    <t>Personnel Economics in Sports</t>
  </si>
  <si>
    <t>Longley, Neil</t>
  </si>
  <si>
    <t>GV716.P44 2018</t>
  </si>
  <si>
    <t>Sports Finance and Management : Real Estate, Media, and the New Business of Sport, Second Edition</t>
  </si>
  <si>
    <t>Winfree, Jason A.;Rosentraub, Mark S.;Mills, Brian M.;Zondlak, Mackenzie</t>
  </si>
  <si>
    <t>GV716 .W558 2019</t>
  </si>
  <si>
    <t>Sports-United States-Finance. ; Sports-United States-Management. ; Sports-Economic aspects-United States.</t>
  </si>
  <si>
    <t>Done Deal : An Insider's Guide to Football Contracts, Multi-Million Pound Transfers and Premier League Big Business</t>
  </si>
  <si>
    <t>Geey, Daniel</t>
  </si>
  <si>
    <t>GV944.G7 .G449 2019</t>
  </si>
  <si>
    <t>Soccer-Great Britain-Management. ; Soccer-Law and legislation-Great Britain-Popular works.</t>
  </si>
  <si>
    <t>International Sporting Events and Human Rights : Does the Host Nation Play Fair?</t>
  </si>
  <si>
    <t>Bowersox, Zack</t>
  </si>
  <si>
    <t>GV721 .B694 2019</t>
  </si>
  <si>
    <t>Hosting of sporting events-Political aspects. ; Hosting of sporting events-Social aspects.</t>
  </si>
  <si>
    <t>Managing Sport Organizations : Responsibility for Performance</t>
  </si>
  <si>
    <t>Walker, Sharianne;Hamakawa, Curt;Covell, Daniel</t>
  </si>
  <si>
    <t>GV713 .C684 2019</t>
  </si>
  <si>
    <t>Sports administration. ; Sports-United States-Management.</t>
  </si>
  <si>
    <t>Sport Facility and Event Management</t>
  </si>
  <si>
    <t>Aicher, Thomas J.;Paule-Koba, Amanda L.;Newland, Brianna L.</t>
  </si>
  <si>
    <t>GV401 .A334 2020</t>
  </si>
  <si>
    <t>Sports facilities-Management. ; Special events-Management.</t>
  </si>
  <si>
    <t>The Constraints-Led Approach : Principles for Sports Coaching and Practice Design</t>
  </si>
  <si>
    <t>Renshaw, Ian;Davids, Keith;Newcombe, Daniel;Roberts, Will</t>
  </si>
  <si>
    <t>GV711 .R467 2019</t>
  </si>
  <si>
    <t>Coaching (Athletics) ; Physical education and training. ; Sports sciences.</t>
  </si>
  <si>
    <t>Emerging Technologies in Sport : Implications for Sport Management</t>
  </si>
  <si>
    <t>Mallen, Cheryl</t>
  </si>
  <si>
    <t>GV713 .E447 2019</t>
  </si>
  <si>
    <t>Sports administration. ; Sports-Technological innovations. ; Sports sciences.</t>
  </si>
  <si>
    <t>Sports Ethics for Sports Management Professionals</t>
  </si>
  <si>
    <t>Champion Jr., Walter T.;Karcher, Richard T.;Ruddell, Lawrence S.</t>
  </si>
  <si>
    <t>GV713 .C436 2020</t>
  </si>
  <si>
    <t>Sports administration. ; Sports-Moral and ethical aspects. ; SPORTS &amp; RECREATION / General.-bisacsh</t>
  </si>
  <si>
    <t>Athletic Administration for College, High School, Youth, and Club Sport</t>
  </si>
  <si>
    <t>Gentile, Dina</t>
  </si>
  <si>
    <t>GV713 .G458 2020</t>
  </si>
  <si>
    <t>Sports administration-United States. ; School sports-United States-Management. ; Sports for children-United States-Management. ; Sports-Vocational guidance-United States.</t>
  </si>
  <si>
    <t>Integrated Marketing Communications, Strategies, and Tactical Operations in Sports Organizations</t>
  </si>
  <si>
    <t>Dos Santos, Manuel Alonso</t>
  </si>
  <si>
    <t>HF5415.123 .A466 2019</t>
  </si>
  <si>
    <t>Communication in marketing. ; Marketing-Technological innovations. ; Sports administration.</t>
  </si>
  <si>
    <t>International Sport Marketing : Issues and Practice</t>
  </si>
  <si>
    <t>Desbordes, Michel;Richelieu, André</t>
  </si>
  <si>
    <t>GV716 .I584 2019</t>
  </si>
  <si>
    <t>Sports-Marketing.</t>
  </si>
  <si>
    <t>Who Owns Sport?</t>
  </si>
  <si>
    <t>Adams, Andrew;Robinson, Leigh</t>
  </si>
  <si>
    <t>GV716 .W46 2019</t>
  </si>
  <si>
    <t>Sports-Economic aspects. ; Sports-Political aspects. ; Sports-Social aspects.</t>
  </si>
  <si>
    <t>Sports Technology and Innovation : Assessing Cultural and Social Factors</t>
  </si>
  <si>
    <t>Routledge Handbook of the Business of Women's Sport</t>
  </si>
  <si>
    <t>Lough, Nancy;Geurin, Andrea N.</t>
  </si>
  <si>
    <t>GV709 .R69 2019</t>
  </si>
  <si>
    <t>Sports for woman</t>
  </si>
  <si>
    <t>The Global Sport Economy : Contemporary Issues</t>
  </si>
  <si>
    <t>Desbordes, Michel;Aymar, Pascal;Hautbois, Christopher</t>
  </si>
  <si>
    <t>GV716 .G563 2019</t>
  </si>
  <si>
    <t>Sports-Economic aspects. ; Sports administration.</t>
  </si>
  <si>
    <t>Sport Facility Operations Management : A Global Perspective</t>
  </si>
  <si>
    <t>Schwarz, Eric C.;Hall, Stacey A.;Shibli, Simon</t>
  </si>
  <si>
    <t>Sports for All : Creating an Intramural Sports Program for Middle and High School Students</t>
  </si>
  <si>
    <t>Clark, Kristine Setting</t>
  </si>
  <si>
    <t>GV710 .C537 2019</t>
  </si>
  <si>
    <t>Intramural sports.</t>
  </si>
  <si>
    <t>The SAGE Handbook of Sports Economics</t>
  </si>
  <si>
    <t>Downward, Paul;Frick, Bernd;Humphreys, Brad R.;Pawlowski, Tim;Ruseski, Jane E.;Soebbing, Brian P.</t>
  </si>
  <si>
    <t>GV716 .S244 2019</t>
  </si>
  <si>
    <t>Sport Branding Insights</t>
  </si>
  <si>
    <t>Stavros, Constantino;Smith, Aaron C. T.</t>
  </si>
  <si>
    <t>GV716 .S723 2020</t>
  </si>
  <si>
    <t>Sports-Marketing. ; Branding (Marketing) ; Sports administration.</t>
  </si>
  <si>
    <t>Bullying in Youth Sports Training : New Perspectives and Practical Strategies</t>
  </si>
  <si>
    <t>Nery, Miguel;Neto, Carlos;Rosado, António;Smith, Peter K.</t>
  </si>
  <si>
    <t>Sports Fields : Design, Construction, and Maintenance</t>
  </si>
  <si>
    <t>Krans, Jeffrey V.;Puhalla, James C.;Goatley, J. Michael,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</si>
</sst>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5"/>
  <sheetViews>
    <sheetView tabSelected="1" topLeftCell="A46" workbookViewId="0">
      <selection activeCell="A2" sqref="A2:XFD51"/>
    </sheetView>
  </sheetViews>
  <sheetFormatPr defaultRowHeight="14.4" x14ac:dyDescent="0.3"/>
  <cols>
    <col min="2" max="2" width="13.6640625" bestFit="1" customWidth="1"/>
    <col min="3" max="3" width="8" bestFit="1" customWidth="1"/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20200521</v>
      </c>
      <c r="B2" s="3" t="s">
        <v>33</v>
      </c>
      <c r="C2">
        <v>4710417</v>
      </c>
      <c r="D2" t="s">
        <v>34</v>
      </c>
      <c r="E2" t="str">
        <f>"9781317498803"</f>
        <v>9781317498803</v>
      </c>
      <c r="F2" t="s">
        <v>10</v>
      </c>
      <c r="G2">
        <v>2017</v>
      </c>
      <c r="H2" t="s">
        <v>35</v>
      </c>
      <c r="I2" t="s">
        <v>36</v>
      </c>
      <c r="J2" t="s">
        <v>37</v>
      </c>
    </row>
    <row r="3" spans="1:10" s="3" customFormat="1" x14ac:dyDescent="0.3">
      <c r="A3" s="3">
        <v>20200521</v>
      </c>
      <c r="B3" s="3" t="s">
        <v>33</v>
      </c>
      <c r="C3">
        <v>4767017</v>
      </c>
      <c r="D3" t="s">
        <v>38</v>
      </c>
      <c r="E3" t="str">
        <f>"9781315388656"</f>
        <v>9781315388656</v>
      </c>
      <c r="F3" t="s">
        <v>10</v>
      </c>
      <c r="G3">
        <v>2017</v>
      </c>
      <c r="H3" t="s">
        <v>39</v>
      </c>
      <c r="I3" t="s">
        <v>40</v>
      </c>
      <c r="J3" t="s">
        <v>41</v>
      </c>
    </row>
    <row r="4" spans="1:10" s="3" customFormat="1" x14ac:dyDescent="0.3">
      <c r="A4" s="3">
        <v>20200521</v>
      </c>
      <c r="B4" s="3" t="s">
        <v>33</v>
      </c>
      <c r="C4">
        <v>4809827</v>
      </c>
      <c r="D4" t="s">
        <v>42</v>
      </c>
      <c r="E4" t="str">
        <f>"9781351967341"</f>
        <v>9781351967341</v>
      </c>
      <c r="F4" t="s">
        <v>10</v>
      </c>
      <c r="G4">
        <v>2017</v>
      </c>
      <c r="H4" t="s">
        <v>43</v>
      </c>
      <c r="I4" t="s">
        <v>44</v>
      </c>
      <c r="J4" t="s">
        <v>45</v>
      </c>
    </row>
    <row r="5" spans="1:10" s="3" customFormat="1" x14ac:dyDescent="0.3">
      <c r="A5" s="3">
        <v>20200521</v>
      </c>
      <c r="B5" s="3" t="s">
        <v>33</v>
      </c>
      <c r="C5">
        <v>4912783</v>
      </c>
      <c r="D5" t="s">
        <v>46</v>
      </c>
      <c r="E5" t="str">
        <f>"9781317201106"</f>
        <v>9781317201106</v>
      </c>
      <c r="F5" t="s">
        <v>10</v>
      </c>
      <c r="G5">
        <v>2018</v>
      </c>
      <c r="H5" t="s">
        <v>47</v>
      </c>
      <c r="I5" t="s">
        <v>48</v>
      </c>
      <c r="J5" t="s">
        <v>49</v>
      </c>
    </row>
    <row r="6" spans="1:10" s="3" customFormat="1" x14ac:dyDescent="0.3">
      <c r="A6" s="3">
        <v>20200521</v>
      </c>
      <c r="B6" s="3" t="s">
        <v>33</v>
      </c>
      <c r="C6">
        <v>4983409</v>
      </c>
      <c r="D6" t="s">
        <v>50</v>
      </c>
      <c r="E6" t="str">
        <f>"9781351712002"</f>
        <v>9781351712002</v>
      </c>
      <c r="F6" t="s">
        <v>10</v>
      </c>
      <c r="G6">
        <v>2018</v>
      </c>
      <c r="H6" t="s">
        <v>51</v>
      </c>
      <c r="I6" t="s">
        <v>52</v>
      </c>
      <c r="J6" t="s">
        <v>15</v>
      </c>
    </row>
    <row r="7" spans="1:10" s="3" customFormat="1" x14ac:dyDescent="0.3">
      <c r="A7" s="3">
        <v>20200521</v>
      </c>
      <c r="B7" s="3" t="s">
        <v>33</v>
      </c>
      <c r="C7">
        <v>5046693</v>
      </c>
      <c r="D7" t="s">
        <v>53</v>
      </c>
      <c r="E7" t="str">
        <f>"9781317486534"</f>
        <v>9781317486534</v>
      </c>
      <c r="F7" t="s">
        <v>10</v>
      </c>
      <c r="G7">
        <v>2018</v>
      </c>
      <c r="H7" t="s">
        <v>54</v>
      </c>
      <c r="I7" t="s">
        <v>55</v>
      </c>
      <c r="J7" t="s">
        <v>56</v>
      </c>
    </row>
    <row r="8" spans="1:10" s="3" customFormat="1" x14ac:dyDescent="0.3">
      <c r="A8" s="3">
        <v>20200521</v>
      </c>
      <c r="B8" s="3" t="s">
        <v>33</v>
      </c>
      <c r="C8">
        <v>5047872</v>
      </c>
      <c r="D8" t="s">
        <v>57</v>
      </c>
      <c r="E8" t="str">
        <f>"9781284102666"</f>
        <v>9781284102666</v>
      </c>
      <c r="F8" t="s">
        <v>58</v>
      </c>
      <c r="G8">
        <v>2018</v>
      </c>
      <c r="H8" t="s">
        <v>59</v>
      </c>
      <c r="I8" t="s">
        <v>60</v>
      </c>
      <c r="J8" t="s">
        <v>15</v>
      </c>
    </row>
    <row r="9" spans="1:10" s="3" customFormat="1" x14ac:dyDescent="0.3">
      <c r="A9" s="3">
        <v>20200521</v>
      </c>
      <c r="B9" s="3" t="s">
        <v>33</v>
      </c>
      <c r="C9">
        <v>5096976</v>
      </c>
      <c r="D9" t="s">
        <v>61</v>
      </c>
      <c r="E9" t="str">
        <f>"9783319639079"</f>
        <v>9783319639079</v>
      </c>
      <c r="F9" t="s">
        <v>24</v>
      </c>
      <c r="G9">
        <v>2017</v>
      </c>
      <c r="H9" t="s">
        <v>62</v>
      </c>
      <c r="I9" t="s">
        <v>32</v>
      </c>
      <c r="J9" t="s">
        <v>63</v>
      </c>
    </row>
    <row r="10" spans="1:10" s="3" customFormat="1" x14ac:dyDescent="0.3">
      <c r="A10" s="3">
        <v>20200521</v>
      </c>
      <c r="B10" s="3" t="s">
        <v>33</v>
      </c>
      <c r="C10">
        <v>5231412</v>
      </c>
      <c r="D10" t="s">
        <v>64</v>
      </c>
      <c r="E10" t="str">
        <f>"9781787541917"</f>
        <v>9781787541917</v>
      </c>
      <c r="F10" t="s">
        <v>11</v>
      </c>
      <c r="G10">
        <v>2018</v>
      </c>
      <c r="H10" t="s">
        <v>65</v>
      </c>
      <c r="I10" t="s">
        <v>66</v>
      </c>
      <c r="J10" t="s">
        <v>67</v>
      </c>
    </row>
    <row r="11" spans="1:10" s="3" customFormat="1" x14ac:dyDescent="0.3">
      <c r="A11" s="3">
        <v>20200521</v>
      </c>
      <c r="B11" s="3" t="s">
        <v>33</v>
      </c>
      <c r="C11">
        <v>5267467</v>
      </c>
      <c r="D11" t="s">
        <v>68</v>
      </c>
      <c r="E11" t="str">
        <f>"9781440858031"</f>
        <v>9781440858031</v>
      </c>
      <c r="F11" t="s">
        <v>22</v>
      </c>
      <c r="G11">
        <v>2018</v>
      </c>
      <c r="H11" t="s">
        <v>69</v>
      </c>
      <c r="I11" t="s">
        <v>70</v>
      </c>
      <c r="J11" t="s">
        <v>71</v>
      </c>
    </row>
    <row r="12" spans="1:10" s="3" customFormat="1" x14ac:dyDescent="0.3">
      <c r="A12" s="3">
        <v>20200521</v>
      </c>
      <c r="B12" s="3" t="s">
        <v>33</v>
      </c>
      <c r="C12">
        <v>5267531</v>
      </c>
      <c r="D12" t="s">
        <v>72</v>
      </c>
      <c r="E12" t="str">
        <f>"9783319730103"</f>
        <v>9783319730103</v>
      </c>
      <c r="F12" t="s">
        <v>24</v>
      </c>
      <c r="G12">
        <v>2018</v>
      </c>
      <c r="H12" t="s">
        <v>51</v>
      </c>
      <c r="I12" t="s">
        <v>26</v>
      </c>
      <c r="J12" t="s">
        <v>73</v>
      </c>
    </row>
    <row r="13" spans="1:10" s="3" customFormat="1" x14ac:dyDescent="0.3">
      <c r="A13" s="3">
        <v>20200521</v>
      </c>
      <c r="B13" s="3" t="s">
        <v>33</v>
      </c>
      <c r="C13">
        <v>5296134</v>
      </c>
      <c r="D13" t="s">
        <v>74</v>
      </c>
      <c r="E13" t="str">
        <f>"9781522554769"</f>
        <v>9781522554769</v>
      </c>
      <c r="F13" t="s">
        <v>29</v>
      </c>
      <c r="G13">
        <v>2018</v>
      </c>
      <c r="H13" t="s">
        <v>31</v>
      </c>
      <c r="I13" t="s">
        <v>75</v>
      </c>
      <c r="J13" t="s">
        <v>76</v>
      </c>
    </row>
    <row r="14" spans="1:10" s="3" customFormat="1" x14ac:dyDescent="0.3">
      <c r="A14" s="3">
        <v>20200521</v>
      </c>
      <c r="B14" s="3" t="s">
        <v>33</v>
      </c>
      <c r="C14">
        <v>5346319</v>
      </c>
      <c r="D14" t="s">
        <v>77</v>
      </c>
      <c r="E14" t="str">
        <f>"9783319767536"</f>
        <v>9783319767536</v>
      </c>
      <c r="F14" t="s">
        <v>20</v>
      </c>
      <c r="G14">
        <v>2018</v>
      </c>
      <c r="H14" t="s">
        <v>78</v>
      </c>
      <c r="I14" t="s">
        <v>12</v>
      </c>
      <c r="J14" t="s">
        <v>79</v>
      </c>
    </row>
    <row r="15" spans="1:10" s="3" customFormat="1" x14ac:dyDescent="0.3">
      <c r="A15" s="3">
        <v>20200521</v>
      </c>
      <c r="B15" s="3" t="s">
        <v>33</v>
      </c>
      <c r="C15">
        <v>5347134</v>
      </c>
      <c r="D15" t="s">
        <v>80</v>
      </c>
      <c r="E15" t="str">
        <f>"9783319773896"</f>
        <v>9783319773896</v>
      </c>
      <c r="F15" t="s">
        <v>20</v>
      </c>
      <c r="G15">
        <v>2018</v>
      </c>
      <c r="H15" t="s">
        <v>81</v>
      </c>
      <c r="I15" t="s">
        <v>32</v>
      </c>
      <c r="J15" t="s">
        <v>82</v>
      </c>
    </row>
    <row r="16" spans="1:10" s="3" customFormat="1" x14ac:dyDescent="0.3">
      <c r="A16" s="3">
        <v>20200521</v>
      </c>
      <c r="B16" s="3" t="s">
        <v>33</v>
      </c>
      <c r="C16">
        <v>5398414</v>
      </c>
      <c r="D16" t="s">
        <v>83</v>
      </c>
      <c r="E16" t="str">
        <f>"9783319903538"</f>
        <v>9783319903538</v>
      </c>
      <c r="F16" t="s">
        <v>16</v>
      </c>
      <c r="G16">
        <v>2018</v>
      </c>
      <c r="H16" t="s">
        <v>84</v>
      </c>
      <c r="I16" t="s">
        <v>26</v>
      </c>
      <c r="J16" t="s">
        <v>85</v>
      </c>
    </row>
    <row r="17" spans="1:10" s="3" customFormat="1" x14ac:dyDescent="0.3">
      <c r="A17" s="3">
        <v>20200521</v>
      </c>
      <c r="B17" s="3" t="s">
        <v>33</v>
      </c>
      <c r="C17">
        <v>5419761</v>
      </c>
      <c r="D17" t="s">
        <v>86</v>
      </c>
      <c r="E17" t="str">
        <f>"9783319786223"</f>
        <v>9783319786223</v>
      </c>
      <c r="F17" t="s">
        <v>20</v>
      </c>
      <c r="G17">
        <v>2018</v>
      </c>
      <c r="H17" t="s">
        <v>87</v>
      </c>
      <c r="I17" t="s">
        <v>26</v>
      </c>
      <c r="J17" t="s">
        <v>88</v>
      </c>
    </row>
    <row r="18" spans="1:10" s="3" customFormat="1" x14ac:dyDescent="0.3">
      <c r="A18" s="3">
        <v>20200521</v>
      </c>
      <c r="B18" s="3" t="s">
        <v>33</v>
      </c>
      <c r="C18">
        <v>5425413</v>
      </c>
      <c r="D18" t="s">
        <v>89</v>
      </c>
      <c r="E18" t="str">
        <f>"9781351838962"</f>
        <v>9781351838962</v>
      </c>
      <c r="F18" t="s">
        <v>10</v>
      </c>
      <c r="G18">
        <v>2018</v>
      </c>
      <c r="H18" t="s">
        <v>90</v>
      </c>
      <c r="I18" t="s">
        <v>91</v>
      </c>
      <c r="J18" t="s">
        <v>92</v>
      </c>
    </row>
    <row r="19" spans="1:10" s="3" customFormat="1" x14ac:dyDescent="0.3">
      <c r="A19" s="3">
        <v>20200521</v>
      </c>
      <c r="B19" s="3" t="s">
        <v>33</v>
      </c>
      <c r="C19">
        <v>5430420</v>
      </c>
      <c r="D19" t="s">
        <v>93</v>
      </c>
      <c r="E19" t="str">
        <f>"9781351057936"</f>
        <v>9781351057936</v>
      </c>
      <c r="F19" t="s">
        <v>10</v>
      </c>
      <c r="G19">
        <v>2019</v>
      </c>
      <c r="H19" t="s">
        <v>94</v>
      </c>
      <c r="I19" t="s">
        <v>95</v>
      </c>
      <c r="J19" t="s">
        <v>96</v>
      </c>
    </row>
    <row r="20" spans="1:10" s="3" customFormat="1" x14ac:dyDescent="0.3">
      <c r="A20" s="3">
        <v>20200521</v>
      </c>
      <c r="B20" s="3" t="s">
        <v>33</v>
      </c>
      <c r="C20">
        <v>5434850</v>
      </c>
      <c r="D20" t="s">
        <v>97</v>
      </c>
      <c r="E20" t="str">
        <f>"9781351677615"</f>
        <v>9781351677615</v>
      </c>
      <c r="F20" t="s">
        <v>10</v>
      </c>
      <c r="G20">
        <v>2018</v>
      </c>
      <c r="H20" t="s">
        <v>98</v>
      </c>
      <c r="I20" t="s">
        <v>99</v>
      </c>
      <c r="J20" t="s">
        <v>100</v>
      </c>
    </row>
    <row r="21" spans="1:10" s="3" customFormat="1" x14ac:dyDescent="0.3">
      <c r="A21" s="3">
        <v>20200521</v>
      </c>
      <c r="B21" s="3" t="s">
        <v>33</v>
      </c>
      <c r="C21">
        <v>5447516</v>
      </c>
      <c r="D21" t="s">
        <v>101</v>
      </c>
      <c r="E21" t="str">
        <f>"9781351585224"</f>
        <v>9781351585224</v>
      </c>
      <c r="F21" t="s">
        <v>10</v>
      </c>
      <c r="G21">
        <v>2019</v>
      </c>
      <c r="H21" t="s">
        <v>102</v>
      </c>
      <c r="I21" t="s">
        <v>103</v>
      </c>
      <c r="J21" t="s">
        <v>104</v>
      </c>
    </row>
    <row r="22" spans="1:10" s="3" customFormat="1" x14ac:dyDescent="0.3">
      <c r="A22" s="3">
        <v>20200521</v>
      </c>
      <c r="B22" s="3" t="s">
        <v>33</v>
      </c>
      <c r="C22">
        <v>5457247</v>
      </c>
      <c r="D22" t="s">
        <v>105</v>
      </c>
      <c r="E22" t="str">
        <f>"9780190657727"</f>
        <v>9780190657727</v>
      </c>
      <c r="F22" t="s">
        <v>19</v>
      </c>
      <c r="G22">
        <v>2018</v>
      </c>
      <c r="H22" t="s">
        <v>106</v>
      </c>
      <c r="I22" t="s">
        <v>107</v>
      </c>
      <c r="J22" t="s">
        <v>108</v>
      </c>
    </row>
    <row r="23" spans="1:10" s="3" customFormat="1" x14ac:dyDescent="0.3">
      <c r="A23" s="3">
        <v>20200521</v>
      </c>
      <c r="B23" s="3" t="s">
        <v>33</v>
      </c>
      <c r="C23">
        <v>5477764</v>
      </c>
      <c r="D23" t="s">
        <v>109</v>
      </c>
      <c r="E23" t="str">
        <f>"9781522553892"</f>
        <v>9781522553892</v>
      </c>
      <c r="F23" t="s">
        <v>29</v>
      </c>
      <c r="G23">
        <v>2019</v>
      </c>
      <c r="H23" t="s">
        <v>110</v>
      </c>
      <c r="I23" t="s">
        <v>111</v>
      </c>
      <c r="J23" t="s">
        <v>112</v>
      </c>
    </row>
    <row r="24" spans="1:10" s="3" customFormat="1" x14ac:dyDescent="0.3">
      <c r="A24" s="3">
        <v>20200521</v>
      </c>
      <c r="B24" s="3" t="s">
        <v>33</v>
      </c>
      <c r="C24">
        <v>5481373</v>
      </c>
      <c r="D24" t="s">
        <v>113</v>
      </c>
      <c r="E24" t="str">
        <f>"9781284142150"</f>
        <v>9781284142150</v>
      </c>
      <c r="F24" t="s">
        <v>58</v>
      </c>
      <c r="G24">
        <v>2019</v>
      </c>
      <c r="H24" t="s">
        <v>114</v>
      </c>
      <c r="I24" t="s">
        <v>115</v>
      </c>
      <c r="J24" t="s">
        <v>15</v>
      </c>
    </row>
    <row r="25" spans="1:10" s="3" customFormat="1" x14ac:dyDescent="0.3">
      <c r="A25" s="3">
        <v>20200521</v>
      </c>
      <c r="B25" s="3" t="s">
        <v>33</v>
      </c>
      <c r="C25">
        <v>5492258</v>
      </c>
      <c r="D25" t="s">
        <v>116</v>
      </c>
      <c r="E25" t="str">
        <f>"9781538108079"</f>
        <v>9781538108079</v>
      </c>
      <c r="F25" t="s">
        <v>25</v>
      </c>
      <c r="G25">
        <v>2018</v>
      </c>
      <c r="H25" t="s">
        <v>117</v>
      </c>
      <c r="I25"/>
      <c r="J25"/>
    </row>
    <row r="26" spans="1:10" s="3" customFormat="1" x14ac:dyDescent="0.3">
      <c r="A26" s="3">
        <v>20200521</v>
      </c>
      <c r="B26" s="3" t="s">
        <v>33</v>
      </c>
      <c r="C26">
        <v>5512167</v>
      </c>
      <c r="D26" t="s">
        <v>118</v>
      </c>
      <c r="E26" t="str">
        <f>"9781498540063"</f>
        <v>9781498540063</v>
      </c>
      <c r="F26" t="s">
        <v>14</v>
      </c>
      <c r="G26">
        <v>2019</v>
      </c>
      <c r="H26" t="s">
        <v>119</v>
      </c>
      <c r="I26" t="s">
        <v>120</v>
      </c>
      <c r="J26" t="s">
        <v>121</v>
      </c>
    </row>
    <row r="27" spans="1:10" s="3" customFormat="1" x14ac:dyDescent="0.3">
      <c r="A27" s="3">
        <v>20200521</v>
      </c>
      <c r="B27" s="3" t="s">
        <v>33</v>
      </c>
      <c r="C27">
        <v>5517490</v>
      </c>
      <c r="D27" t="s">
        <v>122</v>
      </c>
      <c r="E27" t="str">
        <f>"9781351610131"</f>
        <v>9781351610131</v>
      </c>
      <c r="F27" t="s">
        <v>10</v>
      </c>
      <c r="G27">
        <v>2018</v>
      </c>
      <c r="H27" t="s">
        <v>123</v>
      </c>
      <c r="I27" t="s">
        <v>124</v>
      </c>
      <c r="J27" t="s">
        <v>125</v>
      </c>
    </row>
    <row r="28" spans="1:10" s="3" customFormat="1" x14ac:dyDescent="0.3">
      <c r="A28" s="3">
        <v>20200521</v>
      </c>
      <c r="B28" s="3" t="s">
        <v>33</v>
      </c>
      <c r="C28">
        <v>5543985</v>
      </c>
      <c r="D28" t="s">
        <v>126</v>
      </c>
      <c r="E28" t="str">
        <f>"9781317665656"</f>
        <v>9781317665656</v>
      </c>
      <c r="F28" t="s">
        <v>10</v>
      </c>
      <c r="G28">
        <v>2019</v>
      </c>
      <c r="H28" t="s">
        <v>127</v>
      </c>
      <c r="I28" t="s">
        <v>128</v>
      </c>
      <c r="J28" t="s">
        <v>129</v>
      </c>
    </row>
    <row r="29" spans="1:10" s="3" customFormat="1" x14ac:dyDescent="0.3">
      <c r="A29" s="3">
        <v>20200521</v>
      </c>
      <c r="B29" s="3" t="s">
        <v>33</v>
      </c>
      <c r="C29">
        <v>5554994</v>
      </c>
      <c r="D29" t="s">
        <v>130</v>
      </c>
      <c r="E29" t="str">
        <f>"9789004379794"</f>
        <v>9789004379794</v>
      </c>
      <c r="F29" t="s">
        <v>21</v>
      </c>
      <c r="G29">
        <v>2018</v>
      </c>
      <c r="H29" t="s">
        <v>131</v>
      </c>
      <c r="I29"/>
      <c r="J29"/>
    </row>
    <row r="30" spans="1:10" s="3" customFormat="1" x14ac:dyDescent="0.3">
      <c r="A30" s="3">
        <v>20200521</v>
      </c>
      <c r="B30" s="3" t="s">
        <v>33</v>
      </c>
      <c r="C30">
        <v>5567172</v>
      </c>
      <c r="D30" t="s">
        <v>132</v>
      </c>
      <c r="E30" t="str">
        <f>"9781786430915"</f>
        <v>9781786430915</v>
      </c>
      <c r="F30" t="s">
        <v>30</v>
      </c>
      <c r="G30">
        <v>2018</v>
      </c>
      <c r="H30" t="s">
        <v>133</v>
      </c>
      <c r="I30" t="s">
        <v>134</v>
      </c>
      <c r="J30"/>
    </row>
    <row r="31" spans="1:10" s="3" customFormat="1" x14ac:dyDescent="0.3">
      <c r="A31" s="3">
        <v>20200521</v>
      </c>
      <c r="B31" s="3" t="s">
        <v>33</v>
      </c>
      <c r="C31">
        <v>5569022</v>
      </c>
      <c r="D31" t="s">
        <v>135</v>
      </c>
      <c r="E31" t="str">
        <f>"9781351645973"</f>
        <v>9781351645973</v>
      </c>
      <c r="F31" t="s">
        <v>27</v>
      </c>
      <c r="G31">
        <v>2018</v>
      </c>
      <c r="H31" t="s">
        <v>136</v>
      </c>
      <c r="I31" t="s">
        <v>137</v>
      </c>
      <c r="J31" t="s">
        <v>138</v>
      </c>
    </row>
    <row r="32" spans="1:10" s="3" customFormat="1" x14ac:dyDescent="0.3">
      <c r="A32" s="3">
        <v>20200521</v>
      </c>
      <c r="B32" s="3" t="s">
        <v>33</v>
      </c>
      <c r="C32">
        <v>5639419</v>
      </c>
      <c r="D32" t="s">
        <v>139</v>
      </c>
      <c r="E32" t="str">
        <f>"9781472947185"</f>
        <v>9781472947185</v>
      </c>
      <c r="F32" t="s">
        <v>18</v>
      </c>
      <c r="G32">
        <v>2019</v>
      </c>
      <c r="H32" t="s">
        <v>140</v>
      </c>
      <c r="I32" t="s">
        <v>141</v>
      </c>
      <c r="J32" t="s">
        <v>142</v>
      </c>
    </row>
    <row r="33" spans="1:10" s="3" customFormat="1" x14ac:dyDescent="0.3">
      <c r="A33" s="3">
        <v>20200521</v>
      </c>
      <c r="B33" s="3" t="s">
        <v>33</v>
      </c>
      <c r="C33">
        <v>5648074</v>
      </c>
      <c r="D33" t="s">
        <v>143</v>
      </c>
      <c r="E33" t="str">
        <f>"9781498562195"</f>
        <v>9781498562195</v>
      </c>
      <c r="F33" t="s">
        <v>14</v>
      </c>
      <c r="G33">
        <v>2019</v>
      </c>
      <c r="H33" t="s">
        <v>144</v>
      </c>
      <c r="I33" t="s">
        <v>145</v>
      </c>
      <c r="J33" t="s">
        <v>146</v>
      </c>
    </row>
    <row r="34" spans="1:10" s="3" customFormat="1" x14ac:dyDescent="0.3">
      <c r="A34" s="3">
        <v>20200521</v>
      </c>
      <c r="B34" s="3" t="s">
        <v>33</v>
      </c>
      <c r="C34">
        <v>5675702</v>
      </c>
      <c r="D34" t="s">
        <v>147</v>
      </c>
      <c r="E34" t="str">
        <f>"9780429776540"</f>
        <v>9780429776540</v>
      </c>
      <c r="F34" t="s">
        <v>10</v>
      </c>
      <c r="G34">
        <v>2019</v>
      </c>
      <c r="H34" t="s">
        <v>148</v>
      </c>
      <c r="I34" t="s">
        <v>149</v>
      </c>
      <c r="J34" t="s">
        <v>150</v>
      </c>
    </row>
    <row r="35" spans="1:10" s="3" customFormat="1" x14ac:dyDescent="0.3">
      <c r="A35" s="3">
        <v>20200521</v>
      </c>
      <c r="B35" s="3" t="s">
        <v>33</v>
      </c>
      <c r="C35">
        <v>5695697</v>
      </c>
      <c r="D35" t="s">
        <v>151</v>
      </c>
      <c r="E35" t="str">
        <f>"9781284152951"</f>
        <v>9781284152951</v>
      </c>
      <c r="F35" t="s">
        <v>58</v>
      </c>
      <c r="G35">
        <v>2020</v>
      </c>
      <c r="H35" t="s">
        <v>152</v>
      </c>
      <c r="I35" t="s">
        <v>153</v>
      </c>
      <c r="J35" t="s">
        <v>154</v>
      </c>
    </row>
    <row r="36" spans="1:10" s="3" customFormat="1" x14ac:dyDescent="0.3">
      <c r="A36" s="3">
        <v>20200521</v>
      </c>
      <c r="B36" s="3" t="s">
        <v>33</v>
      </c>
      <c r="C36">
        <v>5704034</v>
      </c>
      <c r="D36" t="s">
        <v>155</v>
      </c>
      <c r="E36" t="str">
        <f>"9781351591812"</f>
        <v>9781351591812</v>
      </c>
      <c r="F36" t="s">
        <v>10</v>
      </c>
      <c r="G36">
        <v>2019</v>
      </c>
      <c r="H36" t="s">
        <v>156</v>
      </c>
      <c r="I36" t="s">
        <v>157</v>
      </c>
      <c r="J36" t="s">
        <v>158</v>
      </c>
    </row>
    <row r="37" spans="1:10" s="3" customFormat="1" x14ac:dyDescent="0.3">
      <c r="A37" s="3">
        <v>20200521</v>
      </c>
      <c r="B37" s="3" t="s">
        <v>33</v>
      </c>
      <c r="C37">
        <v>5709728</v>
      </c>
      <c r="D37" t="s">
        <v>159</v>
      </c>
      <c r="E37" t="str">
        <f>"9781351117890"</f>
        <v>9781351117890</v>
      </c>
      <c r="F37" t="s">
        <v>10</v>
      </c>
      <c r="G37">
        <v>2019</v>
      </c>
      <c r="H37" t="s">
        <v>160</v>
      </c>
      <c r="I37" t="s">
        <v>161</v>
      </c>
      <c r="J37" t="s">
        <v>162</v>
      </c>
    </row>
    <row r="38" spans="1:10" s="3" customFormat="1" x14ac:dyDescent="0.3">
      <c r="A38" s="3">
        <v>20200521</v>
      </c>
      <c r="B38" s="3" t="s">
        <v>33</v>
      </c>
      <c r="C38">
        <v>5718319</v>
      </c>
      <c r="D38" t="s">
        <v>163</v>
      </c>
      <c r="E38" t="str">
        <f>"9781284171310"</f>
        <v>9781284171310</v>
      </c>
      <c r="F38" t="s">
        <v>58</v>
      </c>
      <c r="G38">
        <v>2020</v>
      </c>
      <c r="H38" t="s">
        <v>164</v>
      </c>
      <c r="I38" t="s">
        <v>165</v>
      </c>
      <c r="J38" t="s">
        <v>166</v>
      </c>
    </row>
    <row r="39" spans="1:10" s="3" customFormat="1" x14ac:dyDescent="0.3">
      <c r="A39" s="3">
        <v>20200521</v>
      </c>
      <c r="B39" s="3" t="s">
        <v>33</v>
      </c>
      <c r="C39">
        <v>5732616</v>
      </c>
      <c r="D39" t="s">
        <v>167</v>
      </c>
      <c r="E39" t="str">
        <f>"9781284107319"</f>
        <v>9781284107319</v>
      </c>
      <c r="F39" t="s">
        <v>58</v>
      </c>
      <c r="G39">
        <v>2020</v>
      </c>
      <c r="H39" t="s">
        <v>168</v>
      </c>
      <c r="I39" t="s">
        <v>169</v>
      </c>
      <c r="J39" t="s">
        <v>170</v>
      </c>
    </row>
    <row r="40" spans="1:10" s="3" customFormat="1" x14ac:dyDescent="0.3">
      <c r="A40" s="3">
        <v>20200521</v>
      </c>
      <c r="B40" s="3" t="s">
        <v>33</v>
      </c>
      <c r="C40">
        <v>5733013</v>
      </c>
      <c r="D40" t="s">
        <v>171</v>
      </c>
      <c r="E40" t="str">
        <f>"9781522576181"</f>
        <v>9781522576181</v>
      </c>
      <c r="F40" t="s">
        <v>29</v>
      </c>
      <c r="G40">
        <v>2019</v>
      </c>
      <c r="H40" t="s">
        <v>172</v>
      </c>
      <c r="I40" t="s">
        <v>173</v>
      </c>
      <c r="J40" t="s">
        <v>174</v>
      </c>
    </row>
    <row r="41" spans="1:10" s="3" customFormat="1" x14ac:dyDescent="0.3">
      <c r="A41" s="3">
        <v>20200521</v>
      </c>
      <c r="B41" s="3" t="s">
        <v>33</v>
      </c>
      <c r="C41">
        <v>5746997</v>
      </c>
      <c r="D41" t="s">
        <v>175</v>
      </c>
      <c r="E41" t="str">
        <f>"9780429621833"</f>
        <v>9780429621833</v>
      </c>
      <c r="F41" t="s">
        <v>10</v>
      </c>
      <c r="G41">
        <v>2019</v>
      </c>
      <c r="H41" t="s">
        <v>176</v>
      </c>
      <c r="I41" t="s">
        <v>177</v>
      </c>
      <c r="J41" t="s">
        <v>178</v>
      </c>
    </row>
    <row r="42" spans="1:10" s="3" customFormat="1" x14ac:dyDescent="0.3">
      <c r="A42" s="3">
        <v>20200521</v>
      </c>
      <c r="B42" s="3" t="s">
        <v>33</v>
      </c>
      <c r="C42">
        <v>5750581</v>
      </c>
      <c r="D42" t="s">
        <v>179</v>
      </c>
      <c r="E42" t="str">
        <f>"9781000001709"</f>
        <v>9781000001709</v>
      </c>
      <c r="F42" t="s">
        <v>10</v>
      </c>
      <c r="G42">
        <v>2019</v>
      </c>
      <c r="H42" t="s">
        <v>180</v>
      </c>
      <c r="I42" t="s">
        <v>181</v>
      </c>
      <c r="J42" t="s">
        <v>182</v>
      </c>
    </row>
    <row r="43" spans="1:10" s="3" customFormat="1" x14ac:dyDescent="0.3">
      <c r="A43" s="3">
        <v>20200521</v>
      </c>
      <c r="B43" s="3" t="s">
        <v>33</v>
      </c>
      <c r="C43">
        <v>5771259</v>
      </c>
      <c r="D43" t="s">
        <v>183</v>
      </c>
      <c r="E43" t="str">
        <f>"9783319750460"</f>
        <v>9783319750460</v>
      </c>
      <c r="F43" t="s">
        <v>23</v>
      </c>
      <c r="G43">
        <v>2019</v>
      </c>
      <c r="H43" t="s">
        <v>51</v>
      </c>
      <c r="I43" t="s">
        <v>26</v>
      </c>
      <c r="J43"/>
    </row>
    <row r="44" spans="1:10" s="3" customFormat="1" x14ac:dyDescent="0.3">
      <c r="A44" s="3">
        <v>20200521</v>
      </c>
      <c r="B44" s="3" t="s">
        <v>33</v>
      </c>
      <c r="C44">
        <v>5778136</v>
      </c>
      <c r="D44" t="s">
        <v>184</v>
      </c>
      <c r="E44" t="str">
        <f>"9781351333955"</f>
        <v>9781351333955</v>
      </c>
      <c r="F44" t="s">
        <v>10</v>
      </c>
      <c r="G44">
        <v>2019</v>
      </c>
      <c r="H44" t="s">
        <v>185</v>
      </c>
      <c r="I44" t="s">
        <v>186</v>
      </c>
      <c r="J44" t="s">
        <v>187</v>
      </c>
    </row>
    <row r="45" spans="1:10" s="3" customFormat="1" x14ac:dyDescent="0.3">
      <c r="A45" s="3">
        <v>20200521</v>
      </c>
      <c r="B45" s="3" t="s">
        <v>33</v>
      </c>
      <c r="C45">
        <v>5780623</v>
      </c>
      <c r="D45" t="s">
        <v>188</v>
      </c>
      <c r="E45" t="str">
        <f>"9780429621888"</f>
        <v>9780429621888</v>
      </c>
      <c r="F45" t="s">
        <v>10</v>
      </c>
      <c r="G45">
        <v>2019</v>
      </c>
      <c r="H45" t="s">
        <v>189</v>
      </c>
      <c r="I45" t="s">
        <v>190</v>
      </c>
      <c r="J45" t="s">
        <v>191</v>
      </c>
    </row>
    <row r="46" spans="1:10" s="3" customFormat="1" x14ac:dyDescent="0.3">
      <c r="A46" s="3">
        <v>20200521</v>
      </c>
      <c r="B46" s="3" t="s">
        <v>33</v>
      </c>
      <c r="C46">
        <v>5848403</v>
      </c>
      <c r="D46" t="s">
        <v>192</v>
      </c>
      <c r="E46" t="str">
        <f>"9780429652004"</f>
        <v>9780429652004</v>
      </c>
      <c r="F46" t="s">
        <v>10</v>
      </c>
      <c r="G46">
        <v>2020</v>
      </c>
      <c r="H46" t="s">
        <v>193</v>
      </c>
      <c r="I46"/>
      <c r="J46"/>
    </row>
    <row r="47" spans="1:10" s="3" customFormat="1" x14ac:dyDescent="0.3">
      <c r="A47" s="3">
        <v>20200521</v>
      </c>
      <c r="B47" s="3" t="s">
        <v>33</v>
      </c>
      <c r="C47">
        <v>5854286</v>
      </c>
      <c r="D47" t="s">
        <v>194</v>
      </c>
      <c r="E47" t="str">
        <f>"9781475851533"</f>
        <v>9781475851533</v>
      </c>
      <c r="F47" t="s">
        <v>25</v>
      </c>
      <c r="G47">
        <v>2019</v>
      </c>
      <c r="H47" t="s">
        <v>195</v>
      </c>
      <c r="I47" t="s">
        <v>196</v>
      </c>
      <c r="J47" t="s">
        <v>197</v>
      </c>
    </row>
    <row r="48" spans="1:10" s="3" customFormat="1" x14ac:dyDescent="0.3">
      <c r="A48" s="3">
        <v>20200521</v>
      </c>
      <c r="B48" s="3" t="s">
        <v>33</v>
      </c>
      <c r="C48">
        <v>5883001</v>
      </c>
      <c r="D48" t="s">
        <v>198</v>
      </c>
      <c r="E48" t="str">
        <f>"9781526444523"</f>
        <v>9781526444523</v>
      </c>
      <c r="F48" t="s">
        <v>28</v>
      </c>
      <c r="G48">
        <v>2019</v>
      </c>
      <c r="H48" t="s">
        <v>199</v>
      </c>
      <c r="I48" t="s">
        <v>200</v>
      </c>
      <c r="J48" t="s">
        <v>13</v>
      </c>
    </row>
    <row r="49" spans="1:10" s="3" customFormat="1" x14ac:dyDescent="0.3">
      <c r="A49" s="3">
        <v>20200521</v>
      </c>
      <c r="B49" s="3" t="s">
        <v>33</v>
      </c>
      <c r="C49">
        <v>5967814</v>
      </c>
      <c r="D49" t="s">
        <v>201</v>
      </c>
      <c r="E49" t="str">
        <f>"9781000733563"</f>
        <v>9781000733563</v>
      </c>
      <c r="F49" t="s">
        <v>10</v>
      </c>
      <c r="G49">
        <v>2020</v>
      </c>
      <c r="H49" t="s">
        <v>202</v>
      </c>
      <c r="I49" t="s">
        <v>203</v>
      </c>
      <c r="J49" t="s">
        <v>204</v>
      </c>
    </row>
    <row r="50" spans="1:10" s="3" customFormat="1" x14ac:dyDescent="0.3">
      <c r="A50" s="3">
        <v>20200521</v>
      </c>
      <c r="B50" s="3" t="s">
        <v>33</v>
      </c>
      <c r="C50">
        <v>6119623</v>
      </c>
      <c r="D50" t="s">
        <v>205</v>
      </c>
      <c r="E50" t="str">
        <f>"9781351589857"</f>
        <v>9781351589857</v>
      </c>
      <c r="F50" t="s">
        <v>10</v>
      </c>
      <c r="G50">
        <v>2020</v>
      </c>
      <c r="H50" t="s">
        <v>206</v>
      </c>
      <c r="I50"/>
      <c r="J50"/>
    </row>
    <row r="51" spans="1:10" s="3" customFormat="1" x14ac:dyDescent="0.3">
      <c r="A51" s="3">
        <v>20200521</v>
      </c>
      <c r="B51" s="3" t="s">
        <v>33</v>
      </c>
      <c r="C51">
        <v>6154232</v>
      </c>
      <c r="D51" t="s">
        <v>207</v>
      </c>
      <c r="E51" t="str">
        <f>"9781119534747"</f>
        <v>9781119534747</v>
      </c>
      <c r="F51" t="s">
        <v>17</v>
      </c>
      <c r="G51">
        <v>2020</v>
      </c>
      <c r="H51" t="s">
        <v>208</v>
      </c>
      <c r="I51"/>
      <c r="J51"/>
    </row>
    <row r="52" spans="1:10" s="3" customFormat="1" x14ac:dyDescent="0.3">
      <c r="D52"/>
      <c r="E52"/>
      <c r="F52"/>
      <c r="G52"/>
      <c r="H52"/>
      <c r="I52"/>
      <c r="J52"/>
    </row>
    <row r="53" spans="1:10" s="3" customFormat="1" x14ac:dyDescent="0.3">
      <c r="D53"/>
      <c r="E53"/>
      <c r="F53"/>
      <c r="G53"/>
      <c r="H53"/>
      <c r="I53"/>
      <c r="J53"/>
    </row>
    <row r="54" spans="1:10" s="3" customFormat="1" x14ac:dyDescent="0.3">
      <c r="D54"/>
      <c r="E54"/>
      <c r="F54"/>
      <c r="G54"/>
      <c r="H54"/>
      <c r="I54"/>
      <c r="J54"/>
    </row>
    <row r="55" spans="1:10" s="3" customFormat="1" x14ac:dyDescent="0.3">
      <c r="D55"/>
      <c r="E55"/>
      <c r="F55"/>
      <c r="G55"/>
      <c r="H55"/>
      <c r="I55"/>
      <c r="J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2020-06-05T20:13:22Z</dcterms:modified>
</cp:coreProperties>
</file>